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60" windowWidth="19875" windowHeight="7710"/>
  </bookViews>
  <sheets>
    <sheet name="Kalkulátor spotřeby vody" sheetId="1" r:id="rId1"/>
  </sheets>
  <calcPr calcId="144525"/>
</workbook>
</file>

<file path=xl/calcChain.xml><?xml version="1.0" encoding="utf-8"?>
<calcChain xmlns="http://schemas.openxmlformats.org/spreadsheetml/2006/main">
  <c r="C58" i="1" l="1"/>
  <c r="C57" i="1"/>
  <c r="C56" i="1"/>
  <c r="C43" i="1"/>
  <c r="C42" i="1"/>
  <c r="C41" i="1"/>
  <c r="C39" i="1"/>
  <c r="C38" i="1"/>
  <c r="C37" i="1"/>
  <c r="C60" i="1" l="1"/>
  <c r="C46" i="1"/>
  <c r="C45" i="1"/>
  <c r="C47" i="1" l="1"/>
  <c r="C49" i="1" s="1"/>
  <c r="C50" i="1" s="1"/>
  <c r="C62" i="1" l="1"/>
</calcChain>
</file>

<file path=xl/comments1.xml><?xml version="1.0" encoding="utf-8"?>
<comments xmlns="http://schemas.openxmlformats.org/spreadsheetml/2006/main">
  <authors>
    <author>Ondra</author>
  </authors>
  <commentList>
    <comment ref="B5" authorId="0">
      <text>
        <r>
          <rPr>
            <sz val="9"/>
            <color indexed="81"/>
            <rFont val="Tahoma"/>
            <charset val="1"/>
          </rPr>
          <t xml:space="preserve">Vodné a stočné dle vašeho dodavatele
</t>
        </r>
      </text>
    </comment>
    <comment ref="B7" authorId="0">
      <text>
        <r>
          <rPr>
            <sz val="9"/>
            <color indexed="81"/>
            <rFont val="Tahoma"/>
            <charset val="1"/>
          </rPr>
          <t xml:space="preserve">Celkové náklady na dodávku a ohřev vody dle vašeho zdroje ohřevu. Běžně se cena m2 teplé vody (60°C) pohybuje v rozmezí 200-350 Kč
</t>
        </r>
      </text>
    </comment>
    <comment ref="B12" authorId="0">
      <text>
        <r>
          <rPr>
            <sz val="9"/>
            <color indexed="81"/>
            <rFont val="Tahoma"/>
            <charset val="1"/>
          </rPr>
          <t>Běžný maximální průtok vody v umyvadlech se pohybuje až okolo 12-14 l/min. Aby však použití umyvadla bylo komfortní a nedocházelo ke stříkání vody, uživatelé většinou nepouštějí baterii naplno, průtok se tak většinou pohybuje okolo 8-9 l/min.</t>
        </r>
      </text>
    </comment>
    <comment ref="B17" authorId="0">
      <text>
        <r>
          <rPr>
            <sz val="9"/>
            <color indexed="81"/>
            <rFont val="Tahoma"/>
            <charset val="1"/>
          </rPr>
          <t>Běžný maximální průtok vody v  dřezech se pohybuje až okolo 12-15 l/min. Aby však použití dřezu bylo komfortní a nedocházelo ke stříkání vody, uživatelé většinou nepouštějí baterii naplno, průtok se tak většinou pohybuje okolo 8-10 l/min.
Uvažujte jen o vodě, která proteče při mytí nádobí pod tekoucí vodou. Nezahrnujte spotřebu na napouštění vody pro vaření a napouštění dřezu-tuto spotřebu spořiče vody neovlivní.</t>
        </r>
      </text>
    </comment>
    <comment ref="B22" authorId="0">
      <text>
        <r>
          <rPr>
            <sz val="9"/>
            <color indexed="81"/>
            <rFont val="Tahoma"/>
            <charset val="1"/>
          </rPr>
          <t>Průtok vody ve sprše se běžně pohybuje okolo 16-20 l/min. Ubytovaní hosté rádi využívají tento maximální průtok a to zejména ve sprchových koutech</t>
        </r>
      </text>
    </comment>
    <comment ref="B29" authorId="0">
      <text>
        <r>
          <rPr>
            <sz val="9"/>
            <color indexed="81"/>
            <rFont val="Tahoma"/>
            <charset val="1"/>
          </rPr>
          <t>Vyberte max. průtok úsporného perlátoru</t>
        </r>
      </text>
    </comment>
    <comment ref="B31" authorId="0">
      <text>
        <r>
          <rPr>
            <sz val="9"/>
            <color indexed="81"/>
            <rFont val="Tahoma"/>
            <charset val="1"/>
          </rPr>
          <t>Vyberte max. průtok úsporného perlátoru</t>
        </r>
      </text>
    </comment>
    <comment ref="B33" authorId="0">
      <text>
        <r>
          <rPr>
            <sz val="9"/>
            <color indexed="81"/>
            <rFont val="Tahoma"/>
            <charset val="1"/>
          </rPr>
          <t>Vyberte max. průtok omezovače průtoku vody pro sprchu/vanu</t>
        </r>
      </text>
    </comment>
  </commentList>
</comments>
</file>

<file path=xl/sharedStrings.xml><?xml version="1.0" encoding="utf-8"?>
<sst xmlns="http://schemas.openxmlformats.org/spreadsheetml/2006/main" count="68" uniqueCount="46">
  <si>
    <t>m2</t>
  </si>
  <si>
    <t>Kč</t>
  </si>
  <si>
    <t>l/min.</t>
  </si>
  <si>
    <t>Uvažovaný průtok v umyvadle</t>
  </si>
  <si>
    <t>Uvažovaný průtok ve sprše</t>
  </si>
  <si>
    <t>Max. průtok úsporných perlátorů</t>
  </si>
  <si>
    <t>Max. průtok spořičů vody pro sprchy</t>
  </si>
  <si>
    <t>Kalkulátor úspory vody</t>
  </si>
  <si>
    <t>Aktuální stav -  zadejte vstupní hodnoty do bílých políček</t>
  </si>
  <si>
    <t>Plánovaný stav - vyberte max. průtok spořičů vody - žluté pole</t>
  </si>
  <si>
    <t>Cena za 1m2 studené vody</t>
  </si>
  <si>
    <t>Cena za 1m2 teplé vody</t>
  </si>
  <si>
    <t>Počet umyvadel</t>
  </si>
  <si>
    <t>ks</t>
  </si>
  <si>
    <t>Počet sprch</t>
  </si>
  <si>
    <t>Průměrná doba používání umyvadla denně</t>
  </si>
  <si>
    <t>min.</t>
  </si>
  <si>
    <t>Průměrná doba sprchování denně</t>
  </si>
  <si>
    <t>Průměrný průtok vody v umyvadlech</t>
  </si>
  <si>
    <t>Průměrný průtok vody ve sprše</t>
  </si>
  <si>
    <t>Možná denní spotřeba vody se spořiči vody</t>
  </si>
  <si>
    <t>UMYVADLA</t>
  </si>
  <si>
    <t>DŘEZY</t>
  </si>
  <si>
    <t>Počet dřezů</t>
  </si>
  <si>
    <t>Průměrná doba používání dřezů denně</t>
  </si>
  <si>
    <t>Průměrný průtok vody ve dřezu</t>
  </si>
  <si>
    <t>SPRCHY</t>
  </si>
  <si>
    <t>Uvažovaný průtok ve dřezu</t>
  </si>
  <si>
    <t>Aktuální denní spotřeba vody v umyvadlech</t>
  </si>
  <si>
    <t>Aktuální denní spotřeba vody ve dřezech</t>
  </si>
  <si>
    <t>Aktuální denní spotřeba vody ve sprchách</t>
  </si>
  <si>
    <t>Možná denní spotřeba vody se spořiči vody v umyvadlech</t>
  </si>
  <si>
    <t>Celková denní spotřeba vody bez spořičů</t>
  </si>
  <si>
    <t>Možná denní spotřeba vody se spořiči vody v dřezech</t>
  </si>
  <si>
    <t>Možná denní spotřeba vody se spořiči vody ve sprchách</t>
  </si>
  <si>
    <t>Možná denní úspora vody v Kč se spořiči vody</t>
  </si>
  <si>
    <t>Možná ročná úspora vody v Kč se spořiči vody</t>
  </si>
  <si>
    <t>Možná denní úspora vody se spořiči vody</t>
  </si>
  <si>
    <t>Náklady na pořízení spořičů vody pro umyvadla</t>
  </si>
  <si>
    <t>Náklady na pořízení spořičů vody pro dřezy</t>
  </si>
  <si>
    <t>Náklady na pořízení spořičů vody pro sprchy</t>
  </si>
  <si>
    <t>Náklady na pořízení spořičů vody pro celý objekt</t>
  </si>
  <si>
    <t>Návratnost investice</t>
  </si>
  <si>
    <t>dní</t>
  </si>
  <si>
    <t>Počet provozních dní</t>
  </si>
  <si>
    <t>dnů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</si>
</sst>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&quot;Kč&quot;"/>
  </numFmts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indexed="81"/>
      <name val="Tahoma"/>
      <charset val="1"/>
    </font>
    <font>
      <sz val="20"/>
      <color theme="1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2" borderId="0" xfId="0" applyFill="1"/>
    <xf numFmtId="0" fontId="0" fillId="0" borderId="0" xfId="0" applyFill="1"/>
    <xf numFmtId="0" fontId="0" fillId="3" borderId="0" xfId="0" applyFill="1"/>
    <xf numFmtId="0" fontId="0" fillId="4" borderId="0" xfId="0" applyFill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5" borderId="0" xfId="0" applyFill="1"/>
    <xf numFmtId="0" fontId="1" fillId="2" borderId="0" xfId="0" applyFont="1" applyFill="1"/>
    <xf numFmtId="0" fontId="1" fillId="3" borderId="0" xfId="0" applyFont="1" applyFill="1"/>
    <xf numFmtId="0" fontId="0" fillId="4" borderId="2" xfId="0" applyFill="1" applyBorder="1"/>
    <xf numFmtId="0" fontId="0" fillId="4" borderId="3" xfId="0" applyFill="1" applyBorder="1"/>
    <xf numFmtId="0" fontId="0" fillId="0" borderId="4" xfId="0" applyFill="1" applyBorder="1"/>
    <xf numFmtId="0" fontId="0" fillId="0" borderId="5" xfId="0" applyFill="1" applyBorder="1"/>
    <xf numFmtId="0" fontId="1" fillId="4" borderId="0" xfId="0" applyFont="1" applyFill="1"/>
    <xf numFmtId="0" fontId="4" fillId="4" borderId="0" xfId="0" applyFont="1" applyFill="1"/>
    <xf numFmtId="1" fontId="6" fillId="4" borderId="2" xfId="0" applyNumberFormat="1" applyFont="1" applyFill="1" applyBorder="1"/>
    <xf numFmtId="1" fontId="6" fillId="4" borderId="3" xfId="0" applyNumberFormat="1" applyFont="1" applyFill="1" applyBorder="1"/>
    <xf numFmtId="164" fontId="0" fillId="0" borderId="0" xfId="0" applyNumberFormat="1"/>
    <xf numFmtId="0" fontId="5" fillId="6" borderId="0" xfId="0" applyFont="1" applyFill="1"/>
    <xf numFmtId="3" fontId="5" fillId="6" borderId="0" xfId="0" applyNumberFormat="1" applyFont="1" applyFill="1" applyAlignment="1">
      <alignment horizontal="center"/>
    </xf>
    <xf numFmtId="0" fontId="0" fillId="0" borderId="0" xfId="0" applyFill="1" applyBorder="1"/>
    <xf numFmtId="0" fontId="6" fillId="4" borderId="2" xfId="0" applyFont="1" applyFill="1" applyBorder="1"/>
    <xf numFmtId="0" fontId="7" fillId="4" borderId="0" xfId="0" applyFont="1" applyFill="1"/>
    <xf numFmtId="0" fontId="3" fillId="0" borderId="0" xfId="0" applyFont="1" applyAlignment="1">
      <alignment horizontal="left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3095624</xdr:colOff>
      <xdr:row>0</xdr:row>
      <xdr:rowOff>57151</xdr:rowOff>
    </xdr:from>
    <xdr:to>
      <xdr:col>3</xdr:col>
      <xdr:colOff>159678</xdr:colOff>
      <xdr:row>1</xdr:row>
      <xdr:rowOff>149798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09949" y="57151"/>
          <a:ext cx="1436029" cy="4260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F62"/>
  <sheetViews>
    <sheetView showGridLines="0" tabSelected="1" topLeftCell="A41" workbookViewId="0">
      <selection activeCell="C41" sqref="C41"/>
    </sheetView>
  </sheetViews>
  <sheetFormatPr defaultRowHeight="15" x14ac:dyDescent="0.25"/>
  <cols>
    <col min="1" max="1" width="4.7109375" customWidth="1"/>
    <col min="2" max="2" width="51.5703125" customWidth="1"/>
    <col min="3" max="3" width="14" customWidth="1"/>
    <col min="4" max="4" width="7" customWidth="1"/>
    <col min="5" max="5" width="6.28515625" customWidth="1"/>
    <col min="6" max="6" width="5.85546875" customWidth="1"/>
  </cols>
  <sheetData>
    <row r="1" spans="2:4" ht="26.25" x14ac:dyDescent="0.4">
      <c r="B1" s="24" t="s">
        <v>7</v>
      </c>
      <c r="C1" s="24"/>
      <c r="D1" s="24"/>
    </row>
    <row r="3" spans="2:4" x14ac:dyDescent="0.25">
      <c r="B3" s="8" t="s">
        <v>8</v>
      </c>
      <c r="C3" s="1"/>
      <c r="D3" s="1"/>
    </row>
    <row r="4" spans="2:4" x14ac:dyDescent="0.25">
      <c r="B4" s="1"/>
      <c r="C4" s="1"/>
      <c r="D4" s="1"/>
    </row>
    <row r="5" spans="2:4" x14ac:dyDescent="0.25">
      <c r="B5" s="1" t="s">
        <v>10</v>
      </c>
      <c r="C5" s="2">
        <v>90</v>
      </c>
      <c r="D5" s="1" t="s">
        <v>1</v>
      </c>
    </row>
    <row r="6" spans="2:4" x14ac:dyDescent="0.25">
      <c r="B6" s="1"/>
      <c r="C6" s="1"/>
      <c r="D6" s="1"/>
    </row>
    <row r="7" spans="2:4" x14ac:dyDescent="0.25">
      <c r="B7" s="1" t="s">
        <v>11</v>
      </c>
      <c r="C7" s="2">
        <v>200</v>
      </c>
      <c r="D7" s="1" t="s">
        <v>1</v>
      </c>
    </row>
    <row r="8" spans="2:4" x14ac:dyDescent="0.25">
      <c r="B8" s="1"/>
      <c r="C8" s="1"/>
      <c r="D8" s="1"/>
    </row>
    <row r="9" spans="2:4" x14ac:dyDescent="0.25">
      <c r="B9" s="8" t="s">
        <v>21</v>
      </c>
      <c r="C9" s="1"/>
      <c r="D9" s="1"/>
    </row>
    <row r="10" spans="2:4" x14ac:dyDescent="0.25">
      <c r="B10" s="1" t="s">
        <v>12</v>
      </c>
      <c r="C10" s="12">
        <v>1</v>
      </c>
      <c r="D10" s="1" t="s">
        <v>13</v>
      </c>
    </row>
    <row r="11" spans="2:4" x14ac:dyDescent="0.25">
      <c r="B11" s="1" t="s">
        <v>15</v>
      </c>
      <c r="C11" s="13">
        <v>5</v>
      </c>
      <c r="D11" s="1" t="s">
        <v>16</v>
      </c>
    </row>
    <row r="12" spans="2:4" x14ac:dyDescent="0.25">
      <c r="B12" s="1" t="s">
        <v>18</v>
      </c>
      <c r="C12" s="13">
        <v>8</v>
      </c>
      <c r="D12" s="1" t="s">
        <v>2</v>
      </c>
    </row>
    <row r="13" spans="2:4" x14ac:dyDescent="0.25">
      <c r="B13" s="1"/>
      <c r="C13" s="1"/>
      <c r="D13" s="1"/>
    </row>
    <row r="14" spans="2:4" x14ac:dyDescent="0.25">
      <c r="B14" s="8" t="s">
        <v>22</v>
      </c>
      <c r="C14" s="1"/>
      <c r="D14" s="1"/>
    </row>
    <row r="15" spans="2:4" x14ac:dyDescent="0.25">
      <c r="B15" s="1" t="s">
        <v>23</v>
      </c>
      <c r="C15" s="12">
        <v>1</v>
      </c>
      <c r="D15" s="1" t="s">
        <v>13</v>
      </c>
    </row>
    <row r="16" spans="2:4" x14ac:dyDescent="0.25">
      <c r="B16" s="1" t="s">
        <v>24</v>
      </c>
      <c r="C16" s="13">
        <v>6</v>
      </c>
      <c r="D16" s="1" t="s">
        <v>16</v>
      </c>
    </row>
    <row r="17" spans="2:4" x14ac:dyDescent="0.25">
      <c r="B17" s="1" t="s">
        <v>25</v>
      </c>
      <c r="C17" s="13">
        <v>8</v>
      </c>
      <c r="D17" s="1" t="s">
        <v>2</v>
      </c>
    </row>
    <row r="18" spans="2:4" x14ac:dyDescent="0.25">
      <c r="B18" s="1"/>
      <c r="C18" s="1"/>
      <c r="D18" s="1"/>
    </row>
    <row r="19" spans="2:4" x14ac:dyDescent="0.25">
      <c r="B19" s="8" t="s">
        <v>26</v>
      </c>
      <c r="C19" s="1"/>
      <c r="D19" s="1"/>
    </row>
    <row r="20" spans="2:4" x14ac:dyDescent="0.25">
      <c r="B20" s="1" t="s">
        <v>14</v>
      </c>
      <c r="C20" s="12">
        <v>1</v>
      </c>
      <c r="D20" s="1" t="s">
        <v>13</v>
      </c>
    </row>
    <row r="21" spans="2:4" x14ac:dyDescent="0.25">
      <c r="B21" s="1" t="s">
        <v>17</v>
      </c>
      <c r="C21" s="13">
        <v>10</v>
      </c>
      <c r="D21" s="1" t="s">
        <v>16</v>
      </c>
    </row>
    <row r="22" spans="2:4" x14ac:dyDescent="0.25">
      <c r="B22" s="1" t="s">
        <v>19</v>
      </c>
      <c r="C22" s="13">
        <v>18</v>
      </c>
      <c r="D22" s="1" t="s">
        <v>2</v>
      </c>
    </row>
    <row r="23" spans="2:4" x14ac:dyDescent="0.25">
      <c r="B23" s="1"/>
      <c r="C23" s="1"/>
      <c r="D23" s="1"/>
    </row>
    <row r="24" spans="2:4" x14ac:dyDescent="0.25">
      <c r="B24" s="1" t="s">
        <v>44</v>
      </c>
      <c r="C24" s="21">
        <v>350</v>
      </c>
      <c r="D24" s="1" t="s">
        <v>45</v>
      </c>
    </row>
    <row r="25" spans="2:4" x14ac:dyDescent="0.25">
      <c r="B25" s="1"/>
      <c r="C25" s="1"/>
      <c r="D25" s="1"/>
    </row>
    <row r="27" spans="2:4" x14ac:dyDescent="0.25">
      <c r="B27" s="9" t="s">
        <v>9</v>
      </c>
      <c r="C27" s="3"/>
      <c r="D27" s="3"/>
    </row>
    <row r="28" spans="2:4" x14ac:dyDescent="0.25">
      <c r="B28" s="3"/>
      <c r="C28" s="3"/>
      <c r="D28" s="3"/>
    </row>
    <row r="29" spans="2:4" x14ac:dyDescent="0.25">
      <c r="B29" s="3" t="s">
        <v>3</v>
      </c>
      <c r="C29" s="7">
        <v>4</v>
      </c>
      <c r="D29" s="3" t="s">
        <v>2</v>
      </c>
    </row>
    <row r="30" spans="2:4" x14ac:dyDescent="0.25">
      <c r="B30" s="3"/>
      <c r="C30" s="3"/>
      <c r="D30" s="3"/>
    </row>
    <row r="31" spans="2:4" x14ac:dyDescent="0.25">
      <c r="B31" s="3" t="s">
        <v>27</v>
      </c>
      <c r="C31" s="7">
        <v>6</v>
      </c>
      <c r="D31" s="3" t="s">
        <v>2</v>
      </c>
    </row>
    <row r="32" spans="2:4" x14ac:dyDescent="0.25">
      <c r="B32" s="3"/>
      <c r="C32" s="3"/>
      <c r="D32" s="3"/>
    </row>
    <row r="33" spans="2:4" x14ac:dyDescent="0.25">
      <c r="B33" s="3" t="s">
        <v>4</v>
      </c>
      <c r="C33" s="7">
        <v>8</v>
      </c>
      <c r="D33" s="3" t="s">
        <v>2</v>
      </c>
    </row>
    <row r="34" spans="2:4" x14ac:dyDescent="0.25">
      <c r="B34" s="3"/>
      <c r="C34" s="3"/>
      <c r="D34" s="3"/>
    </row>
    <row r="36" spans="2:4" x14ac:dyDescent="0.25">
      <c r="B36" s="4"/>
      <c r="C36" s="4"/>
      <c r="D36" s="4"/>
    </row>
    <row r="37" spans="2:4" x14ac:dyDescent="0.25">
      <c r="B37" s="4" t="s">
        <v>28</v>
      </c>
      <c r="C37" s="14">
        <f>(C10*C11*C12)/1000</f>
        <v>0.04</v>
      </c>
      <c r="D37" s="4" t="s">
        <v>0</v>
      </c>
    </row>
    <row r="38" spans="2:4" x14ac:dyDescent="0.25">
      <c r="B38" s="4" t="s">
        <v>29</v>
      </c>
      <c r="C38" s="14">
        <f>(C15*C16*C17)/1000</f>
        <v>4.8000000000000001E-2</v>
      </c>
      <c r="D38" s="4" t="s">
        <v>0</v>
      </c>
    </row>
    <row r="39" spans="2:4" x14ac:dyDescent="0.25">
      <c r="B39" s="4" t="s">
        <v>30</v>
      </c>
      <c r="C39" s="14">
        <f>(C20*C21*C22)/1000</f>
        <v>0.18</v>
      </c>
      <c r="D39" s="4" t="s">
        <v>0</v>
      </c>
    </row>
    <row r="40" spans="2:4" x14ac:dyDescent="0.25">
      <c r="B40" s="4"/>
      <c r="C40" s="4"/>
      <c r="D40" s="4"/>
    </row>
    <row r="41" spans="2:4" ht="15.75" x14ac:dyDescent="0.25">
      <c r="B41" s="4" t="s">
        <v>31</v>
      </c>
      <c r="C41" s="15">
        <f>(C29*C10*C11)/1000</f>
        <v>0.02</v>
      </c>
      <c r="D41" s="4" t="s">
        <v>0</v>
      </c>
    </row>
    <row r="42" spans="2:4" ht="15.75" x14ac:dyDescent="0.25">
      <c r="B42" s="4" t="s">
        <v>33</v>
      </c>
      <c r="C42" s="15">
        <f>(C31*C15*C16)/1000</f>
        <v>3.5999999999999997E-2</v>
      </c>
      <c r="D42" s="4" t="s">
        <v>0</v>
      </c>
    </row>
    <row r="43" spans="2:4" ht="15.75" x14ac:dyDescent="0.25">
      <c r="B43" s="4" t="s">
        <v>34</v>
      </c>
      <c r="C43" s="15">
        <f>(C33*C20*C21)/1000</f>
        <v>0.08</v>
      </c>
      <c r="D43" s="4" t="s">
        <v>0</v>
      </c>
    </row>
    <row r="44" spans="2:4" x14ac:dyDescent="0.25">
      <c r="B44" s="4"/>
      <c r="C44" s="4"/>
      <c r="D44" s="4"/>
    </row>
    <row r="45" spans="2:4" x14ac:dyDescent="0.25">
      <c r="B45" s="4" t="s">
        <v>32</v>
      </c>
      <c r="C45" s="4">
        <f>C37+C38+C39</f>
        <v>0.26800000000000002</v>
      </c>
      <c r="D45" s="4" t="s">
        <v>0</v>
      </c>
    </row>
    <row r="46" spans="2:4" x14ac:dyDescent="0.25">
      <c r="B46" s="4" t="s">
        <v>20</v>
      </c>
      <c r="C46" s="23">
        <f>C41+C42+C43</f>
        <v>0.13600000000000001</v>
      </c>
      <c r="D46" s="4" t="s">
        <v>0</v>
      </c>
    </row>
    <row r="47" spans="2:4" ht="19.5" thickBot="1" x14ac:dyDescent="0.35">
      <c r="B47" s="10" t="s">
        <v>37</v>
      </c>
      <c r="C47" s="22">
        <f>C45-C46</f>
        <v>0.13200000000000001</v>
      </c>
      <c r="D47" s="10" t="s">
        <v>0</v>
      </c>
    </row>
    <row r="48" spans="2:4" ht="15.75" thickTop="1" x14ac:dyDescent="0.25">
      <c r="B48" s="4"/>
      <c r="C48" s="4"/>
      <c r="D48" s="4"/>
    </row>
    <row r="49" spans="2:6" ht="19.5" thickBot="1" x14ac:dyDescent="0.35">
      <c r="B49" s="10" t="s">
        <v>35</v>
      </c>
      <c r="C49" s="16">
        <f>C47*((C5+C7)/2)</f>
        <v>19.14</v>
      </c>
      <c r="D49" s="10" t="s">
        <v>1</v>
      </c>
    </row>
    <row r="50" spans="2:6" ht="20.25" thickTop="1" thickBot="1" x14ac:dyDescent="0.35">
      <c r="B50" s="11" t="s">
        <v>36</v>
      </c>
      <c r="C50" s="17">
        <f>C49*C24</f>
        <v>6699</v>
      </c>
      <c r="D50" s="11" t="s">
        <v>1</v>
      </c>
    </row>
    <row r="51" spans="2:6" ht="15.75" thickTop="1" x14ac:dyDescent="0.25">
      <c r="B51" s="4"/>
      <c r="C51" s="4"/>
      <c r="D51" s="4"/>
    </row>
    <row r="53" spans="2:6" x14ac:dyDescent="0.25">
      <c r="B53" s="5" t="s">
        <v>5</v>
      </c>
      <c r="C53" s="6">
        <v>2</v>
      </c>
      <c r="D53" s="6">
        <v>4</v>
      </c>
      <c r="E53" s="6">
        <v>6</v>
      </c>
      <c r="F53" s="5" t="s">
        <v>2</v>
      </c>
    </row>
    <row r="54" spans="2:6" x14ac:dyDescent="0.25">
      <c r="B54" s="5" t="s">
        <v>6</v>
      </c>
      <c r="C54" s="6">
        <v>6</v>
      </c>
      <c r="D54" s="6">
        <v>8</v>
      </c>
      <c r="E54" s="6"/>
      <c r="F54" s="5" t="s">
        <v>2</v>
      </c>
    </row>
    <row r="56" spans="2:6" x14ac:dyDescent="0.25">
      <c r="B56" t="s">
        <v>38</v>
      </c>
      <c r="C56" s="18">
        <f>C10*79</f>
        <v>79</v>
      </c>
    </row>
    <row r="57" spans="2:6" x14ac:dyDescent="0.25">
      <c r="B57" t="s">
        <v>39</v>
      </c>
      <c r="C57" s="18">
        <f>C15*79</f>
        <v>79</v>
      </c>
    </row>
    <row r="58" spans="2:6" x14ac:dyDescent="0.25">
      <c r="B58" t="s">
        <v>40</v>
      </c>
      <c r="C58" s="18">
        <f>C20*129</f>
        <v>129</v>
      </c>
    </row>
    <row r="59" spans="2:6" x14ac:dyDescent="0.25">
      <c r="C59" s="18"/>
    </row>
    <row r="60" spans="2:6" x14ac:dyDescent="0.25">
      <c r="B60" t="s">
        <v>41</v>
      </c>
      <c r="C60" s="18">
        <f>C56+C57+C58</f>
        <v>287</v>
      </c>
    </row>
    <row r="62" spans="2:6" ht="18.75" x14ac:dyDescent="0.3">
      <c r="B62" s="19" t="s">
        <v>42</v>
      </c>
      <c r="C62" s="20">
        <f>C60/C49</f>
        <v>14.994775339602926</v>
      </c>
      <c r="D62" s="19" t="s">
        <v>43</v>
      </c>
    </row>
  </sheetData>
  <mergeCells count="1">
    <mergeCell ref="B1:D1"/>
  </mergeCells>
  <dataValidations count="2">
    <dataValidation type="list" allowBlank="1" showInputMessage="1" showErrorMessage="1" sqref="C29 C31">
      <formula1>$C$53:$E$53</formula1>
    </dataValidation>
    <dataValidation type="list" allowBlank="1" showInputMessage="1" showErrorMessage="1" sqref="C33:C34">
      <formula1>$C$54:$D$54</formula1>
    </dataValidation>
  </dataValidations>
  <pageMargins left="0.78740157480314965" right="0.78740157480314965" top="0.39370078740157483" bottom="0.39370078740157483" header="0.51181102362204722" footer="0.51181102362204722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Kalkulátor spotřeby vody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Ondra</dc:creator>
  <cp:lastModifiedBy>Ondra</cp:lastModifiedBy>
  <cp:lastPrinted>2016-10-13T17:40:20Z</cp:lastPrinted>
  <dcterms:created xsi:type="dcterms:W3CDTF">2016-10-11T11:34:31Z</dcterms:created>
  <dcterms:modified xsi:type="dcterms:W3CDTF">2016-10-13T18:14:27Z</dcterms:modified>
</cp:coreProperties>
</file>